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20" tabRatio="715" activeTab="1"/>
  </bookViews>
  <sheets>
    <sheet name="СПО по ВЭД" sheetId="3" r:id="rId1"/>
    <sheet name="СПО по ОКСО" sheetId="6" r:id="rId2"/>
  </sheets>
  <definedNames>
    <definedName name="_xlnm.Print_Titles" localSheetId="0">'СПО по ВЭД'!$8:$10</definedName>
    <definedName name="_xlnm.Print_Titles" localSheetId="1">'СПО по ОКСО'!$8:$10</definedName>
  </definedNames>
  <calcPr calcId="125725" calcOnSave="0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/>
  <c r="D14" i="6"/>
  <c r="D47"/>
  <c r="C47"/>
  <c r="C45"/>
  <c r="C31" i="3"/>
  <c r="C16"/>
  <c r="D45" i="6"/>
  <c r="W46"/>
  <c r="E19" i="3"/>
  <c r="E12"/>
  <c r="E16"/>
  <c r="E32"/>
  <c r="E39"/>
  <c r="E11"/>
  <c r="F19"/>
  <c r="F12"/>
  <c r="F16"/>
  <c r="F32"/>
  <c r="F39"/>
  <c r="F11"/>
  <c r="G19"/>
  <c r="G12"/>
  <c r="G16"/>
  <c r="G32"/>
  <c r="G39"/>
  <c r="G11"/>
  <c r="H19"/>
  <c r="H12"/>
  <c r="H16"/>
  <c r="H32"/>
  <c r="H11"/>
  <c r="I19"/>
  <c r="I12"/>
  <c r="I16"/>
  <c r="I32"/>
  <c r="I39"/>
  <c r="I11"/>
  <c r="C12"/>
  <c r="C19"/>
  <c r="C32"/>
  <c r="C11"/>
  <c r="D12"/>
  <c r="D16"/>
  <c r="D32"/>
  <c r="D11"/>
  <c r="C40" i="6"/>
  <c r="D40"/>
  <c r="E45"/>
  <c r="F45"/>
  <c r="G45"/>
  <c r="H45"/>
  <c r="I45"/>
  <c r="D12"/>
  <c r="D33"/>
  <c r="D37"/>
  <c r="D49"/>
  <c r="D11"/>
  <c r="E14"/>
  <c r="E12"/>
  <c r="E33"/>
  <c r="E37"/>
  <c r="E40"/>
  <c r="E49"/>
  <c r="E11"/>
  <c r="F14"/>
  <c r="F12"/>
  <c r="F33"/>
  <c r="F37"/>
  <c r="F40"/>
  <c r="F49"/>
  <c r="F11"/>
  <c r="G14"/>
  <c r="G12"/>
  <c r="G33"/>
  <c r="G37"/>
  <c r="G40"/>
  <c r="G49"/>
  <c r="G11"/>
  <c r="H14"/>
  <c r="H12"/>
  <c r="H33"/>
  <c r="H37"/>
  <c r="H40"/>
  <c r="H49"/>
  <c r="H11"/>
  <c r="I14"/>
  <c r="I12"/>
  <c r="I33"/>
  <c r="I37"/>
  <c r="I40"/>
  <c r="I49"/>
  <c r="I11"/>
  <c r="C14"/>
  <c r="C12"/>
  <c r="C33"/>
  <c r="C37"/>
  <c r="C49"/>
  <c r="C11"/>
</calcChain>
</file>

<file path=xl/sharedStrings.xml><?xml version="1.0" encoding="utf-8"?>
<sst xmlns="http://schemas.openxmlformats.org/spreadsheetml/2006/main" count="186" uniqueCount="171">
  <si>
    <t>ПРОГНОЗ</t>
  </si>
  <si>
    <t>D</t>
  </si>
  <si>
    <t>F</t>
  </si>
  <si>
    <t>G</t>
  </si>
  <si>
    <t>I</t>
  </si>
  <si>
    <t>J</t>
  </si>
  <si>
    <t>K</t>
  </si>
  <si>
    <t>L</t>
  </si>
  <si>
    <t>N</t>
  </si>
  <si>
    <t>O</t>
  </si>
  <si>
    <t>P</t>
  </si>
  <si>
    <t>Q</t>
  </si>
  <si>
    <t>R</t>
  </si>
  <si>
    <t>2020 г.</t>
  </si>
  <si>
    <t>2021 г.</t>
  </si>
  <si>
    <t>2022 г.</t>
  </si>
  <si>
    <t>2023 г.</t>
  </si>
  <si>
    <t>2024 г.</t>
  </si>
  <si>
    <t>человек</t>
  </si>
  <si>
    <t>Раздел ОКВЭД</t>
  </si>
  <si>
    <t xml:space="preserve">Растениеводство и животноводство, охота и предоставление соответствующих услуг в этих областях </t>
  </si>
  <si>
    <t xml:space="preserve">Лесоводство и лесозаготовки </t>
  </si>
  <si>
    <t xml:space="preserve">Рыболовство и рыбоводство </t>
  </si>
  <si>
    <t xml:space="preserve">Деятельность полиграфическая и копирование носителей информации </t>
  </si>
  <si>
    <t xml:space="preserve">Производство прочих транспортных средств и оборудования </t>
  </si>
  <si>
    <t xml:space="preserve">Обеспечение электрической энергией, газом и паром; кондиционирование воздуха 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</si>
  <si>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</si>
  <si>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</si>
  <si>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 xml:space="preserve">Деятельность водного транспорта </t>
  </si>
  <si>
    <t xml:space="preserve">Деятельность воздушного и космического транспорта </t>
  </si>
  <si>
    <t xml:space="preserve">Складское хозяйство и вспомогательная транспортная деятельность </t>
  </si>
  <si>
    <t xml:space="preserve">Деятельность почтовой связи и курьерская деятельность </t>
  </si>
  <si>
    <t xml:space="preserve">Образование </t>
  </si>
  <si>
    <t xml:space="preserve">Коды по 
ОКСО
</t>
  </si>
  <si>
    <t>Информатика и вычислительная техника</t>
  </si>
  <si>
    <t>Управление в технических системах</t>
  </si>
  <si>
    <t>Фармация</t>
  </si>
  <si>
    <t>Сестринское дело</t>
  </si>
  <si>
    <t>Юриспруденция</t>
  </si>
  <si>
    <t>Математические и естественные науки</t>
  </si>
  <si>
    <t>Инженерное дело, технологии и технические науки</t>
  </si>
  <si>
    <t>Здравоохранение и медицинские науки</t>
  </si>
  <si>
    <t>Сельское хозяйство и сельскохозяйственные науки</t>
  </si>
  <si>
    <t>Науки об обществе</t>
  </si>
  <si>
    <t>1.05.00.00</t>
  </si>
  <si>
    <t>Науки о земле</t>
  </si>
  <si>
    <t>Техника и технологии строительства</t>
  </si>
  <si>
    <t>2.08.00.00</t>
  </si>
  <si>
    <t>2.09.00.00</t>
  </si>
  <si>
    <t>2.10.00.00</t>
  </si>
  <si>
    <t>2.11.00.00</t>
  </si>
  <si>
    <t>Электроника, радиотехника и системы связи</t>
  </si>
  <si>
    <t>2.13.00.00</t>
  </si>
  <si>
    <t>2.15.00.00</t>
  </si>
  <si>
    <t>Машиностроение</t>
  </si>
  <si>
    <t>2.18.00.00</t>
  </si>
  <si>
    <t>Химические технологии</t>
  </si>
  <si>
    <t>2.20.00.00</t>
  </si>
  <si>
    <t>Техносферная безопасность и природообустройство</t>
  </si>
  <si>
    <t>2.21.00.00</t>
  </si>
  <si>
    <t>Прикладная геология, горное дело, нефтегазовое дело и геодезия</t>
  </si>
  <si>
    <t>2.22.00.00</t>
  </si>
  <si>
    <t>Технология материалов</t>
  </si>
  <si>
    <t>2.23.00.00</t>
  </si>
  <si>
    <t>2.24.00.00</t>
  </si>
  <si>
    <t>Авиационная и ракетно-космическая техника</t>
  </si>
  <si>
    <t>2.25.00.00</t>
  </si>
  <si>
    <t>2.26.00.00</t>
  </si>
  <si>
    <t>2.27.00.00</t>
  </si>
  <si>
    <t>2.29.00.00</t>
  </si>
  <si>
    <t>Технологии легкой промышленности</t>
  </si>
  <si>
    <t>3.31.00.00</t>
  </si>
  <si>
    <t>Клиническая медицина</t>
  </si>
  <si>
    <t>3.33.00.00</t>
  </si>
  <si>
    <t>3.34.00.00</t>
  </si>
  <si>
    <t>4.35.00.00</t>
  </si>
  <si>
    <t>Сельское, лесное и рыбное хозяйство</t>
  </si>
  <si>
    <t>4.36.00.00</t>
  </si>
  <si>
    <t>Ветеринария и зоотехния</t>
  </si>
  <si>
    <t>5.38.00.00</t>
  </si>
  <si>
    <t>Экономика и управление</t>
  </si>
  <si>
    <t>5.39.00.00</t>
  </si>
  <si>
    <t>Социология и социальная работа</t>
  </si>
  <si>
    <t>5.40.00.00</t>
  </si>
  <si>
    <t>5.43.00.00</t>
  </si>
  <si>
    <t>Сервис и туризм</t>
  </si>
  <si>
    <t>6.44.00.00</t>
  </si>
  <si>
    <t>Образование и педагогические науки</t>
  </si>
  <si>
    <t>Гуманитарные науки</t>
  </si>
  <si>
    <t>7.46.00.00</t>
  </si>
  <si>
    <t>История и археология</t>
  </si>
  <si>
    <t>Искусство и культура</t>
  </si>
  <si>
    <t>8.51.00.00</t>
  </si>
  <si>
    <t>8.52.00.00</t>
  </si>
  <si>
    <t>Сценические искусства и литературное творчество</t>
  </si>
  <si>
    <t>8.53.00.00</t>
  </si>
  <si>
    <t>Музыкальное искусство</t>
  </si>
  <si>
    <t>8.54.00.00</t>
  </si>
  <si>
    <t>8.55.00.00</t>
  </si>
  <si>
    <t>Экранные искусства</t>
  </si>
  <si>
    <t>Информационная безопасность</t>
  </si>
  <si>
    <t>Техника и технологии кораблестроения и водного транспорта</t>
  </si>
  <si>
    <t>Электро- и теплоэнергетика</t>
  </si>
  <si>
    <t>Наименование видов 
экономической 
деятельности</t>
  </si>
  <si>
    <t>Добыча топливно-энергетических полезных ископаемых</t>
  </si>
  <si>
    <t>Добыча полезных ископаемых, кроме топливно-энергетических</t>
  </si>
  <si>
    <t>Производство пищевых продуктов, напитков и табачных изделий</t>
  </si>
  <si>
    <t>Производство текстильных изделий, одежды, кожи и изделий из кожи</t>
  </si>
  <si>
    <t>Обработка древесины и производство изделий из дерева; производство бумаги и бумажных изделий</t>
  </si>
  <si>
    <t xml:space="preserve">Производство нефтепродуктов </t>
  </si>
  <si>
    <t xml:space="preserve">Сельское, лесное хозяйство, охота, рыболовство и рыбоводство </t>
  </si>
  <si>
    <t>А</t>
  </si>
  <si>
    <t>В</t>
  </si>
  <si>
    <t>Добыча полезных ископаемых</t>
  </si>
  <si>
    <t>01</t>
  </si>
  <si>
    <t>02</t>
  </si>
  <si>
    <t>03</t>
  </si>
  <si>
    <t>05 - 06</t>
  </si>
  <si>
    <t>08 - 09</t>
  </si>
  <si>
    <t>Обрабатывающие производства</t>
  </si>
  <si>
    <t>С</t>
  </si>
  <si>
    <t>10 - 12</t>
  </si>
  <si>
    <t>13 - 15</t>
  </si>
  <si>
    <t>16 - 17</t>
  </si>
  <si>
    <t>18</t>
  </si>
  <si>
    <t>19</t>
  </si>
  <si>
    <t>Производство металлургическое и производство готовых металлических изделий, кроме машин и оборудования</t>
  </si>
  <si>
    <t>24 - 25</t>
  </si>
  <si>
    <t>30</t>
  </si>
  <si>
    <t>Прочие обрабатывающие производства</t>
  </si>
  <si>
    <t>31 - 33</t>
  </si>
  <si>
    <t>Е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</si>
  <si>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</si>
  <si>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</si>
  <si>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Транспортировка и хранение</t>
  </si>
  <si>
    <t>Н</t>
  </si>
  <si>
    <t>49</t>
  </si>
  <si>
    <t>50</t>
  </si>
  <si>
    <t>51</t>
  </si>
  <si>
    <t>52</t>
  </si>
  <si>
    <t>53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</si>
  <si>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</si>
  <si>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</si>
  <si>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</si>
  <si>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</si>
  <si>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</si>
  <si>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</si>
  <si>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</si>
  <si>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</si>
  <si>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</si>
  <si>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</si>
  <si>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Всего по краю, из них:</t>
  </si>
  <si>
    <t>Таблица 3</t>
  </si>
  <si>
    <t>потребности экономики Хабаровского края в специалистах среднего звена со средним профессиональным образованием</t>
  </si>
  <si>
    <t>Выпуск обучающихся в крае</t>
  </si>
  <si>
    <t>Прогноз потребности в кадрах</t>
  </si>
  <si>
    <t>Таблица 4</t>
  </si>
  <si>
    <t>ежегодной потребности экономики Хабаровского края в выпускниках образовательных организаций</t>
  </si>
  <si>
    <t>2.12.00.00</t>
  </si>
  <si>
    <t>Фотоника, приборостроение, оптические и биотехнические системы и технологии</t>
  </si>
  <si>
    <t>Промышленная экология и биотехнологии</t>
  </si>
  <si>
    <t>2.19.00.00</t>
  </si>
  <si>
    <t>Техника и технологии наземного транспорта</t>
  </si>
  <si>
    <t>среднего профессионального образования в разрезе укрупненных групп специальностей и направлений подготовки на период до 2024 года</t>
  </si>
  <si>
    <t>по основным видам экономической деятельности на период до 2024 года</t>
  </si>
  <si>
    <t>ПРИЛОЖЕНИЕ № 3</t>
  </si>
  <si>
    <t>Аэронавигация и эксплуатация авиационной и ракетно-космической техники</t>
  </si>
  <si>
    <t>Культуроведение и социокультурные проекты</t>
  </si>
  <si>
    <t>Изобразительные и прикладные виды искусств</t>
  </si>
  <si>
    <t>Факт 2019 г.</t>
  </si>
  <si>
    <t>План 2020 г.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</si>
</sst>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3">
    <font>
      <sz val="14"/>
      <color theme="1"/>
      <name val="Times New Roman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color rgb="FF000000"/>
      <name val="Times New Roman"/>
      <family val="2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 indent="2"/>
    </xf>
    <xf numFmtId="0" fontId="5" fillId="3" borderId="1" xfId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opLeftCell="A34" zoomScale="85" zoomScaleNormal="85" workbookViewId="0">
      <selection activeCell="E57" sqref="E57"/>
    </sheetView>
  </sheetViews>
  <sheetFormatPr defaultRowHeight="18.75"/>
  <cols>
    <col min="1" max="1" width="7.33203125" style="3" customWidth="1"/>
    <col min="2" max="2" width="40.21875" style="3" customWidth="1"/>
    <col min="3" max="3" width="12.88671875" style="3" customWidth="1"/>
    <col min="4" max="4" width="11.88671875" style="3" customWidth="1"/>
    <col min="5" max="5" width="8.88671875" style="3" customWidth="1"/>
    <col min="6" max="6" width="9.109375" style="3" customWidth="1"/>
    <col min="7" max="7" width="9.21875" style="3" customWidth="1"/>
    <col min="8" max="8" width="8.77734375" style="3" customWidth="1"/>
    <col min="9" max="9" width="8.6640625" style="3" customWidth="1"/>
    <col min="10" max="16384" width="8.88671875" style="3"/>
  </cols>
  <sheetData>
    <row r="1" spans="1:9" ht="20.25" customHeight="1">
      <c r="A1" s="55" t="s">
        <v>152</v>
      </c>
      <c r="B1" s="55"/>
      <c r="G1" s="58" t="s">
        <v>165</v>
      </c>
      <c r="H1" s="59"/>
      <c r="I1" s="59"/>
    </row>
    <row r="2" spans="1:9" ht="8.25" customHeight="1"/>
    <row r="3" spans="1:9" ht="17.25" customHeight="1">
      <c r="B3" s="56" t="s">
        <v>0</v>
      </c>
      <c r="C3" s="56"/>
      <c r="D3" s="56"/>
      <c r="E3" s="56"/>
      <c r="F3" s="56"/>
      <c r="G3" s="56"/>
      <c r="H3" s="56"/>
      <c r="I3" s="56"/>
    </row>
    <row r="4" spans="1:9" ht="17.25" customHeight="1">
      <c r="B4" s="56" t="s">
        <v>153</v>
      </c>
      <c r="C4" s="56"/>
      <c r="D4" s="56"/>
      <c r="E4" s="56"/>
      <c r="F4" s="56"/>
      <c r="G4" s="56"/>
      <c r="H4" s="56"/>
      <c r="I4" s="56"/>
    </row>
    <row r="5" spans="1:9" ht="17.25" customHeight="1">
      <c r="B5" s="57" t="s">
        <v>164</v>
      </c>
      <c r="C5" s="56"/>
      <c r="D5" s="56"/>
      <c r="E5" s="56"/>
      <c r="F5" s="56"/>
      <c r="G5" s="56"/>
      <c r="H5" s="56"/>
      <c r="I5" s="56"/>
    </row>
    <row r="6" spans="1:9" ht="6" customHeight="1">
      <c r="B6" s="4"/>
      <c r="C6" s="36"/>
      <c r="D6" s="36"/>
      <c r="E6" s="36"/>
      <c r="F6" s="36"/>
      <c r="G6" s="36"/>
      <c r="H6" s="36"/>
      <c r="I6" s="36"/>
    </row>
    <row r="7" spans="1:9">
      <c r="I7" s="37" t="s">
        <v>18</v>
      </c>
    </row>
    <row r="8" spans="1:9" ht="29.25" customHeight="1">
      <c r="A8" s="51" t="s">
        <v>19</v>
      </c>
      <c r="B8" s="52" t="s">
        <v>103</v>
      </c>
      <c r="C8" s="53" t="s">
        <v>154</v>
      </c>
      <c r="D8" s="54"/>
      <c r="E8" s="52" t="s">
        <v>155</v>
      </c>
      <c r="F8" s="52"/>
      <c r="G8" s="52"/>
      <c r="H8" s="52"/>
      <c r="I8" s="52"/>
    </row>
    <row r="9" spans="1:9" ht="24" customHeight="1">
      <c r="A9" s="51"/>
      <c r="B9" s="52"/>
      <c r="C9" s="45" t="s">
        <v>169</v>
      </c>
      <c r="D9" s="45" t="s">
        <v>170</v>
      </c>
      <c r="E9" s="35" t="s">
        <v>13</v>
      </c>
      <c r="F9" s="35" t="s">
        <v>14</v>
      </c>
      <c r="G9" s="35" t="s">
        <v>15</v>
      </c>
      <c r="H9" s="35" t="s">
        <v>16</v>
      </c>
      <c r="I9" s="35" t="s">
        <v>17</v>
      </c>
    </row>
    <row r="10" spans="1:9">
      <c r="A10" s="22">
        <v>1</v>
      </c>
      <c r="B10" s="7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</row>
    <row r="11" spans="1:9" s="6" customFormat="1" ht="21.75" customHeight="1">
      <c r="A11" s="26"/>
      <c r="B11" s="27" t="s">
        <v>151</v>
      </c>
      <c r="C11" s="46">
        <f t="shared" ref="C11:I11" si="0">C12+C16+C19+C28+C29+C30+C31+C32+C38+C39+C40+C41+C42+C43+C44+C45+C46+C47</f>
        <v>4527</v>
      </c>
      <c r="D11" s="46">
        <f t="shared" si="0"/>
        <v>5171</v>
      </c>
      <c r="E11" s="25">
        <f t="shared" si="0"/>
        <v>6696</v>
      </c>
      <c r="F11" s="25">
        <f t="shared" si="0"/>
        <v>6803</v>
      </c>
      <c r="G11" s="25">
        <f t="shared" si="0"/>
        <v>6906</v>
      </c>
      <c r="H11" s="25">
        <f t="shared" si="0"/>
        <v>6990</v>
      </c>
      <c r="I11" s="25">
        <f t="shared" si="0"/>
        <v>7072</v>
      </c>
    </row>
    <row r="12" spans="1:9" ht="35.25" customHeight="1">
      <c r="A12" s="8" t="s">
        <v>111</v>
      </c>
      <c r="B12" s="9" t="s">
        <v>110</v>
      </c>
      <c r="C12" s="47">
        <f>C13+C14+C15</f>
        <v>158</v>
      </c>
      <c r="D12" s="47">
        <f t="shared" ref="D12:I12" si="1">D13+D14+D15</f>
        <v>270</v>
      </c>
      <c r="E12" s="10">
        <f t="shared" si="1"/>
        <v>129</v>
      </c>
      <c r="F12" s="10">
        <f t="shared" si="1"/>
        <v>126</v>
      </c>
      <c r="G12" s="10">
        <f t="shared" si="1"/>
        <v>132</v>
      </c>
      <c r="H12" s="10">
        <f t="shared" si="1"/>
        <v>136</v>
      </c>
      <c r="I12" s="10">
        <f t="shared" si="1"/>
        <v>136</v>
      </c>
    </row>
    <row r="13" spans="1:9" ht="49.5">
      <c r="A13" s="11" t="s">
        <v>114</v>
      </c>
      <c r="B13" s="12" t="s">
        <v>20</v>
      </c>
      <c r="C13" s="42">
        <v>112</v>
      </c>
      <c r="D13" s="42">
        <v>182</v>
      </c>
      <c r="E13" s="14">
        <v>65</v>
      </c>
      <c r="F13" s="14">
        <v>64</v>
      </c>
      <c r="G13" s="14">
        <v>67</v>
      </c>
      <c r="H13" s="14">
        <v>69</v>
      </c>
      <c r="I13" s="14">
        <v>68</v>
      </c>
    </row>
    <row r="14" spans="1:9">
      <c r="A14" s="11" t="s">
        <v>115</v>
      </c>
      <c r="B14" s="12" t="s">
        <v>21</v>
      </c>
      <c r="C14" s="42">
        <v>29</v>
      </c>
      <c r="D14" s="42">
        <v>56</v>
      </c>
      <c r="E14" s="14">
        <v>47</v>
      </c>
      <c r="F14" s="14">
        <v>42</v>
      </c>
      <c r="G14" s="14">
        <v>44</v>
      </c>
      <c r="H14" s="14">
        <v>43</v>
      </c>
      <c r="I14" s="14">
        <v>43</v>
      </c>
    </row>
    <row r="15" spans="1:9">
      <c r="A15" s="11" t="s">
        <v>116</v>
      </c>
      <c r="B15" s="12" t="s">
        <v>22</v>
      </c>
      <c r="C15" s="42">
        <v>17</v>
      </c>
      <c r="D15" s="42">
        <v>32</v>
      </c>
      <c r="E15" s="14">
        <v>17</v>
      </c>
      <c r="F15" s="14">
        <v>20</v>
      </c>
      <c r="G15" s="14">
        <v>21</v>
      </c>
      <c r="H15" s="14">
        <v>24</v>
      </c>
      <c r="I15" s="14">
        <v>25</v>
      </c>
    </row>
    <row r="16" spans="1:9">
      <c r="A16" s="8" t="s">
        <v>112</v>
      </c>
      <c r="B16" s="9" t="s">
        <v>113</v>
      </c>
      <c r="C16" s="42">
        <f>C17+C18</f>
        <v>152</v>
      </c>
      <c r="D16" s="42">
        <f>D17+D18</f>
        <v>229</v>
      </c>
      <c r="E16" s="14">
        <f t="shared" ref="E16:I16" si="2">E17+E18</f>
        <v>222</v>
      </c>
      <c r="F16" s="14">
        <f t="shared" si="2"/>
        <v>235</v>
      </c>
      <c r="G16" s="14">
        <f t="shared" si="2"/>
        <v>240</v>
      </c>
      <c r="H16" s="14">
        <f t="shared" si="2"/>
        <v>245</v>
      </c>
      <c r="I16" s="14">
        <f t="shared" si="2"/>
        <v>256</v>
      </c>
    </row>
    <row r="17" spans="1:9" ht="37.5" customHeight="1">
      <c r="A17" s="11" t="s">
        <v>117</v>
      </c>
      <c r="B17" s="12" t="s">
        <v>104</v>
      </c>
      <c r="C17" s="42">
        <v>98</v>
      </c>
      <c r="D17" s="42">
        <v>124</v>
      </c>
      <c r="E17" s="14">
        <v>52</v>
      </c>
      <c r="F17" s="14">
        <v>55</v>
      </c>
      <c r="G17" s="14">
        <v>53</v>
      </c>
      <c r="H17" s="14">
        <v>54</v>
      </c>
      <c r="I17" s="14">
        <v>55</v>
      </c>
    </row>
    <row r="18" spans="1:9" ht="34.5" customHeight="1">
      <c r="A18" s="11" t="s">
        <v>118</v>
      </c>
      <c r="B18" s="12" t="s">
        <v>105</v>
      </c>
      <c r="C18" s="14">
        <v>54</v>
      </c>
      <c r="D18" s="14">
        <v>105</v>
      </c>
      <c r="E18" s="14">
        <v>170</v>
      </c>
      <c r="F18" s="14">
        <v>180</v>
      </c>
      <c r="G18" s="14">
        <v>187</v>
      </c>
      <c r="H18" s="14">
        <v>191</v>
      </c>
      <c r="I18" s="14">
        <v>201</v>
      </c>
    </row>
    <row r="19" spans="1:9">
      <c r="A19" s="11" t="s">
        <v>120</v>
      </c>
      <c r="B19" s="9" t="s">
        <v>119</v>
      </c>
      <c r="C19" s="14">
        <f t="shared" ref="C19:I19" si="3">C20+C21+C22+C23+C24+C25+C26+C27</f>
        <v>441</v>
      </c>
      <c r="D19" s="14">
        <f>D20+D21+D22+D23+D24+D25+D26+D27</f>
        <v>438</v>
      </c>
      <c r="E19" s="14">
        <f t="shared" si="3"/>
        <v>712</v>
      </c>
      <c r="F19" s="14">
        <f t="shared" si="3"/>
        <v>728</v>
      </c>
      <c r="G19" s="14">
        <f t="shared" si="3"/>
        <v>736</v>
      </c>
      <c r="H19" s="14">
        <f t="shared" si="3"/>
        <v>780</v>
      </c>
      <c r="I19" s="14">
        <f t="shared" si="3"/>
        <v>796</v>
      </c>
    </row>
    <row r="20" spans="1:9" ht="36" customHeight="1">
      <c r="A20" s="11" t="s">
        <v>121</v>
      </c>
      <c r="B20" s="12" t="s">
        <v>106</v>
      </c>
      <c r="C20" s="14">
        <v>72</v>
      </c>
      <c r="D20" s="14">
        <v>57</v>
      </c>
      <c r="E20" s="14">
        <v>59</v>
      </c>
      <c r="F20" s="14">
        <v>57</v>
      </c>
      <c r="G20" s="14">
        <v>57</v>
      </c>
      <c r="H20" s="14">
        <v>63</v>
      </c>
      <c r="I20" s="14">
        <v>65</v>
      </c>
    </row>
    <row r="21" spans="1:9" ht="34.5" customHeight="1">
      <c r="A21" s="11" t="s">
        <v>122</v>
      </c>
      <c r="B21" s="12" t="s">
        <v>107</v>
      </c>
      <c r="C21" s="14">
        <v>25</v>
      </c>
      <c r="D21" s="14">
        <v>21</v>
      </c>
      <c r="E21" s="14">
        <v>28</v>
      </c>
      <c r="F21" s="14">
        <v>25</v>
      </c>
      <c r="G21" s="14">
        <v>30</v>
      </c>
      <c r="H21" s="14">
        <v>35</v>
      </c>
      <c r="I21" s="14">
        <v>42</v>
      </c>
    </row>
    <row r="22" spans="1:9" ht="53.25" customHeight="1">
      <c r="A22" s="11" t="s">
        <v>123</v>
      </c>
      <c r="B22" s="12" t="s">
        <v>108</v>
      </c>
      <c r="C22" s="14">
        <v>83</v>
      </c>
      <c r="D22" s="14">
        <v>65</v>
      </c>
      <c r="E22" s="14">
        <v>90</v>
      </c>
      <c r="F22" s="14">
        <v>95</v>
      </c>
      <c r="G22" s="14">
        <v>94</v>
      </c>
      <c r="H22" s="14">
        <v>98</v>
      </c>
      <c r="I22" s="14">
        <v>98</v>
      </c>
    </row>
    <row r="23" spans="1:9" ht="34.5" customHeight="1">
      <c r="A23" s="11" t="s">
        <v>124</v>
      </c>
      <c r="B23" s="12" t="s">
        <v>23</v>
      </c>
      <c r="C23" s="14">
        <v>21</v>
      </c>
      <c r="D23" s="14">
        <v>25</v>
      </c>
      <c r="E23" s="14">
        <v>25</v>
      </c>
      <c r="F23" s="14">
        <v>23</v>
      </c>
      <c r="G23" s="14">
        <v>26</v>
      </c>
      <c r="H23" s="14">
        <v>30</v>
      </c>
      <c r="I23" s="14">
        <v>32</v>
      </c>
    </row>
    <row r="24" spans="1:9">
      <c r="A24" s="11" t="s">
        <v>125</v>
      </c>
      <c r="B24" s="12" t="s">
        <v>109</v>
      </c>
      <c r="C24" s="14">
        <v>32</v>
      </c>
      <c r="D24" s="14">
        <v>35</v>
      </c>
      <c r="E24" s="14">
        <v>153</v>
      </c>
      <c r="F24" s="14">
        <v>150</v>
      </c>
      <c r="G24" s="14">
        <v>140</v>
      </c>
      <c r="H24" s="14">
        <v>145</v>
      </c>
      <c r="I24" s="14">
        <v>149</v>
      </c>
    </row>
    <row r="25" spans="1:9" ht="51" customHeight="1">
      <c r="A25" s="11" t="s">
        <v>127</v>
      </c>
      <c r="B25" s="12" t="s">
        <v>126</v>
      </c>
      <c r="C25" s="14">
        <v>117</v>
      </c>
      <c r="D25" s="14">
        <v>131</v>
      </c>
      <c r="E25" s="14">
        <v>240</v>
      </c>
      <c r="F25" s="14">
        <v>248</v>
      </c>
      <c r="G25" s="14">
        <v>254</v>
      </c>
      <c r="H25" s="14">
        <v>272</v>
      </c>
      <c r="I25" s="14">
        <v>268</v>
      </c>
    </row>
    <row r="26" spans="1:9" ht="33">
      <c r="A26" s="11" t="s">
        <v>128</v>
      </c>
      <c r="B26" s="12" t="s">
        <v>24</v>
      </c>
      <c r="C26" s="13">
        <v>56</v>
      </c>
      <c r="D26" s="13">
        <v>53</v>
      </c>
      <c r="E26" s="13">
        <v>56</v>
      </c>
      <c r="F26" s="13">
        <v>60</v>
      </c>
      <c r="G26" s="13">
        <v>63</v>
      </c>
      <c r="H26" s="13">
        <v>65</v>
      </c>
      <c r="I26" s="13">
        <v>67</v>
      </c>
    </row>
    <row r="27" spans="1:9">
      <c r="A27" s="11" t="s">
        <v>130</v>
      </c>
      <c r="B27" s="12" t="s">
        <v>129</v>
      </c>
      <c r="C27" s="14">
        <v>35</v>
      </c>
      <c r="D27" s="14">
        <v>51</v>
      </c>
      <c r="E27" s="14">
        <v>61</v>
      </c>
      <c r="F27" s="14">
        <v>70</v>
      </c>
      <c r="G27" s="14">
        <v>72</v>
      </c>
      <c r="H27" s="14">
        <v>72</v>
      </c>
      <c r="I27" s="14">
        <v>75</v>
      </c>
    </row>
    <row r="28" spans="1:9" ht="36.75" customHeight="1">
      <c r="A28" s="11" t="s">
        <v>1</v>
      </c>
      <c r="B28" s="15" t="s">
        <v>25</v>
      </c>
      <c r="C28" s="13">
        <v>145</v>
      </c>
      <c r="D28" s="38">
        <v>160</v>
      </c>
      <c r="E28" s="38">
        <v>467</v>
      </c>
      <c r="F28" s="38">
        <v>474</v>
      </c>
      <c r="G28" s="38">
        <v>481</v>
      </c>
      <c r="H28" s="38">
        <v>480</v>
      </c>
      <c r="I28" s="38">
        <v>495</v>
      </c>
    </row>
    <row r="29" spans="1:9" ht="51" customHeight="1">
      <c r="A29" s="11" t="s">
        <v>131</v>
      </c>
      <c r="B29" s="15" t="s">
        <v>132</v>
      </c>
      <c r="C29" s="42">
        <v>123</v>
      </c>
      <c r="D29" s="42">
        <v>132</v>
      </c>
      <c r="E29" s="14">
        <v>66</v>
      </c>
      <c r="F29" s="14">
        <v>69</v>
      </c>
      <c r="G29" s="14">
        <v>70</v>
      </c>
      <c r="H29" s="14">
        <v>75</v>
      </c>
      <c r="I29" s="14">
        <v>79</v>
      </c>
    </row>
    <row r="30" spans="1:9">
      <c r="A30" s="11" t="s">
        <v>2</v>
      </c>
      <c r="B30" s="15" t="s">
        <v>133</v>
      </c>
      <c r="C30" s="48">
        <v>492</v>
      </c>
      <c r="D30" s="49">
        <v>534</v>
      </c>
      <c r="E30" s="38">
        <v>651</v>
      </c>
      <c r="F30" s="38">
        <v>660</v>
      </c>
      <c r="G30" s="38">
        <v>670</v>
      </c>
      <c r="H30" s="38">
        <v>675</v>
      </c>
      <c r="I30" s="38">
        <v>659</v>
      </c>
    </row>
    <row r="31" spans="1:9" ht="36" customHeight="1">
      <c r="A31" s="11" t="s">
        <v>3</v>
      </c>
      <c r="B31" s="15" t="s">
        <v>26</v>
      </c>
      <c r="C31" s="42">
        <f>256+104</f>
        <v>360</v>
      </c>
      <c r="D31" s="42">
        <v>374</v>
      </c>
      <c r="E31" s="14">
        <v>385</v>
      </c>
      <c r="F31" s="14">
        <v>388</v>
      </c>
      <c r="G31" s="14">
        <v>393</v>
      </c>
      <c r="H31" s="14">
        <v>385</v>
      </c>
      <c r="I31" s="14">
        <v>374</v>
      </c>
    </row>
    <row r="32" spans="1:9">
      <c r="A32" s="11" t="s">
        <v>135</v>
      </c>
      <c r="B32" s="15" t="s">
        <v>134</v>
      </c>
      <c r="C32" s="42">
        <f>C33+C34+C35+C36+C37</f>
        <v>839</v>
      </c>
      <c r="D32" s="42">
        <f t="shared" ref="D32:I32" si="4">D33+D34+D35+D36+D37</f>
        <v>1018</v>
      </c>
      <c r="E32" s="14">
        <f t="shared" si="4"/>
        <v>1333</v>
      </c>
      <c r="F32" s="14">
        <f t="shared" si="4"/>
        <v>1330</v>
      </c>
      <c r="G32" s="14">
        <f t="shared" si="4"/>
        <v>1360</v>
      </c>
      <c r="H32" s="14">
        <f t="shared" si="4"/>
        <v>1360</v>
      </c>
      <c r="I32" s="14">
        <f t="shared" si="4"/>
        <v>1374</v>
      </c>
    </row>
    <row r="33" spans="1:9" ht="33">
      <c r="A33" s="11" t="s">
        <v>136</v>
      </c>
      <c r="B33" s="12" t="s">
        <v>27</v>
      </c>
      <c r="C33" s="48">
        <v>564</v>
      </c>
      <c r="D33" s="50">
        <v>741</v>
      </c>
      <c r="E33" s="22">
        <v>840</v>
      </c>
      <c r="F33" s="22">
        <v>844</v>
      </c>
      <c r="G33" s="22">
        <v>842</v>
      </c>
      <c r="H33" s="22">
        <v>845</v>
      </c>
      <c r="I33" s="22">
        <v>843</v>
      </c>
    </row>
    <row r="34" spans="1:9">
      <c r="A34" s="11" t="s">
        <v>137</v>
      </c>
      <c r="B34" s="12" t="s">
        <v>28</v>
      </c>
      <c r="C34" s="48">
        <v>172</v>
      </c>
      <c r="D34" s="48">
        <v>154</v>
      </c>
      <c r="E34" s="13">
        <v>135</v>
      </c>
      <c r="F34" s="13">
        <v>135</v>
      </c>
      <c r="G34" s="13">
        <v>136</v>
      </c>
      <c r="H34" s="13">
        <v>138</v>
      </c>
      <c r="I34" s="13">
        <v>137</v>
      </c>
    </row>
    <row r="35" spans="1:9" ht="33">
      <c r="A35" s="11" t="s">
        <v>138</v>
      </c>
      <c r="B35" s="12" t="s">
        <v>29</v>
      </c>
      <c r="C35" s="42">
        <v>38</v>
      </c>
      <c r="D35" s="42">
        <v>45</v>
      </c>
      <c r="E35" s="14">
        <v>229</v>
      </c>
      <c r="F35" s="14">
        <v>229</v>
      </c>
      <c r="G35" s="14">
        <v>232</v>
      </c>
      <c r="H35" s="14">
        <v>230</v>
      </c>
      <c r="I35" s="14">
        <v>238</v>
      </c>
    </row>
    <row r="36" spans="1:9" ht="33">
      <c r="A36" s="11" t="s">
        <v>139</v>
      </c>
      <c r="B36" s="12" t="s">
        <v>30</v>
      </c>
      <c r="C36" s="14">
        <v>30</v>
      </c>
      <c r="D36" s="14">
        <v>43</v>
      </c>
      <c r="E36" s="14">
        <v>53</v>
      </c>
      <c r="F36" s="14">
        <v>51</v>
      </c>
      <c r="G36" s="14">
        <v>67</v>
      </c>
      <c r="H36" s="14">
        <v>62</v>
      </c>
      <c r="I36" s="14">
        <v>68</v>
      </c>
    </row>
    <row r="37" spans="1:9" ht="33">
      <c r="A37" s="11" t="s">
        <v>140</v>
      </c>
      <c r="B37" s="12" t="s">
        <v>31</v>
      </c>
      <c r="C37" s="14">
        <v>35</v>
      </c>
      <c r="D37" s="14">
        <v>35</v>
      </c>
      <c r="E37" s="14">
        <v>76</v>
      </c>
      <c r="F37" s="14">
        <v>71</v>
      </c>
      <c r="G37" s="14">
        <v>83</v>
      </c>
      <c r="H37" s="14">
        <v>85</v>
      </c>
      <c r="I37" s="14">
        <v>88</v>
      </c>
    </row>
    <row r="38" spans="1:9" ht="36" customHeight="1">
      <c r="A38" s="11" t="s">
        <v>4</v>
      </c>
      <c r="B38" s="15" t="s">
        <v>141</v>
      </c>
      <c r="C38" s="14">
        <v>143</v>
      </c>
      <c r="D38" s="14">
        <v>125</v>
      </c>
      <c r="E38" s="14">
        <v>241</v>
      </c>
      <c r="F38" s="14">
        <v>238</v>
      </c>
      <c r="G38" s="14">
        <v>245</v>
      </c>
      <c r="H38" s="14">
        <v>250</v>
      </c>
      <c r="I38" s="14">
        <v>255</v>
      </c>
    </row>
    <row r="39" spans="1:9" ht="21.75" customHeight="1">
      <c r="A39" s="11" t="s">
        <v>5</v>
      </c>
      <c r="B39" s="15" t="s">
        <v>142</v>
      </c>
      <c r="C39" s="14">
        <v>414</v>
      </c>
      <c r="D39" s="14">
        <v>427</v>
      </c>
      <c r="E39" s="14">
        <f>819+54</f>
        <v>873</v>
      </c>
      <c r="F39" s="14">
        <f>827+54</f>
        <v>881</v>
      </c>
      <c r="G39" s="14">
        <f>829+56</f>
        <v>885</v>
      </c>
      <c r="H39" s="14">
        <v>886</v>
      </c>
      <c r="I39" s="14">
        <f>852+56</f>
        <v>908</v>
      </c>
    </row>
    <row r="40" spans="1:9" ht="20.25" customHeight="1">
      <c r="A40" s="11" t="s">
        <v>6</v>
      </c>
      <c r="B40" s="15" t="s">
        <v>143</v>
      </c>
      <c r="C40" s="14">
        <v>40</v>
      </c>
      <c r="D40" s="14">
        <v>45</v>
      </c>
      <c r="E40" s="14">
        <v>52</v>
      </c>
      <c r="F40" s="14">
        <v>55</v>
      </c>
      <c r="G40" s="14">
        <v>58</v>
      </c>
      <c r="H40" s="14">
        <v>58</v>
      </c>
      <c r="I40" s="14">
        <v>65</v>
      </c>
    </row>
    <row r="41" spans="1:9" ht="36" customHeight="1">
      <c r="A41" s="11" t="s">
        <v>7</v>
      </c>
      <c r="B41" s="15" t="s">
        <v>144</v>
      </c>
      <c r="C41" s="14">
        <v>35</v>
      </c>
      <c r="D41" s="14">
        <v>40</v>
      </c>
      <c r="E41" s="14">
        <v>43</v>
      </c>
      <c r="F41" s="14">
        <v>44</v>
      </c>
      <c r="G41" s="14">
        <v>42</v>
      </c>
      <c r="H41" s="14">
        <v>42</v>
      </c>
      <c r="I41" s="14">
        <v>49</v>
      </c>
    </row>
    <row r="42" spans="1:9" ht="34.5" customHeight="1">
      <c r="A42" s="11" t="s">
        <v>145</v>
      </c>
      <c r="B42" s="15" t="s">
        <v>146</v>
      </c>
      <c r="C42" s="14">
        <v>44</v>
      </c>
      <c r="D42" s="14">
        <v>52</v>
      </c>
      <c r="E42" s="14">
        <v>55</v>
      </c>
      <c r="F42" s="14">
        <v>55</v>
      </c>
      <c r="G42" s="14">
        <v>54</v>
      </c>
      <c r="H42" s="14">
        <v>58</v>
      </c>
      <c r="I42" s="14">
        <v>60</v>
      </c>
    </row>
    <row r="43" spans="1:9" ht="34.5" customHeight="1">
      <c r="A43" s="11" t="s">
        <v>8</v>
      </c>
      <c r="B43" s="15" t="s">
        <v>147</v>
      </c>
      <c r="C43" s="14">
        <v>240</v>
      </c>
      <c r="D43" s="14">
        <v>223</v>
      </c>
      <c r="E43" s="14">
        <v>243</v>
      </c>
      <c r="F43" s="14">
        <v>245</v>
      </c>
      <c r="G43" s="14">
        <v>252</v>
      </c>
      <c r="H43" s="14">
        <v>252</v>
      </c>
      <c r="I43" s="14">
        <v>252</v>
      </c>
    </row>
    <row r="44" spans="1:9" ht="37.5" customHeight="1">
      <c r="A44" s="11" t="s">
        <v>9</v>
      </c>
      <c r="B44" s="15" t="s">
        <v>148</v>
      </c>
      <c r="C44" s="14">
        <v>45</v>
      </c>
      <c r="D44" s="14">
        <v>50</v>
      </c>
      <c r="E44" s="14">
        <v>49</v>
      </c>
      <c r="F44" s="14">
        <v>46</v>
      </c>
      <c r="G44" s="14">
        <v>46</v>
      </c>
      <c r="H44" s="14">
        <v>52</v>
      </c>
      <c r="I44" s="14">
        <v>46</v>
      </c>
    </row>
    <row r="45" spans="1:9">
      <c r="A45" s="11" t="s">
        <v>10</v>
      </c>
      <c r="B45" s="15" t="s">
        <v>32</v>
      </c>
      <c r="C45" s="48">
        <v>254</v>
      </c>
      <c r="D45" s="48">
        <v>457</v>
      </c>
      <c r="E45" s="13">
        <v>338</v>
      </c>
      <c r="F45" s="13">
        <v>380</v>
      </c>
      <c r="G45" s="13">
        <v>364</v>
      </c>
      <c r="H45" s="13">
        <v>373</v>
      </c>
      <c r="I45" s="13">
        <v>373</v>
      </c>
    </row>
    <row r="46" spans="1:9" ht="33.75" customHeight="1">
      <c r="A46" s="11" t="s">
        <v>11</v>
      </c>
      <c r="B46" s="15" t="s">
        <v>149</v>
      </c>
      <c r="C46" s="42">
        <v>506</v>
      </c>
      <c r="D46" s="42">
        <v>470</v>
      </c>
      <c r="E46" s="14">
        <v>635</v>
      </c>
      <c r="F46" s="14">
        <v>637</v>
      </c>
      <c r="G46" s="14">
        <v>659</v>
      </c>
      <c r="H46" s="14">
        <v>663</v>
      </c>
      <c r="I46" s="14">
        <v>670</v>
      </c>
    </row>
    <row r="47" spans="1:9" ht="33">
      <c r="A47" s="11" t="s">
        <v>12</v>
      </c>
      <c r="B47" s="15" t="s">
        <v>150</v>
      </c>
      <c r="C47" s="42">
        <v>96</v>
      </c>
      <c r="D47" s="42">
        <v>127</v>
      </c>
      <c r="E47" s="14">
        <v>202</v>
      </c>
      <c r="F47" s="14">
        <v>212</v>
      </c>
      <c r="G47" s="14">
        <v>219</v>
      </c>
      <c r="H47" s="14">
        <v>220</v>
      </c>
      <c r="I47" s="14">
        <v>225</v>
      </c>
    </row>
  </sheetData>
  <mergeCells count="9">
    <mergeCell ref="A8:A9"/>
    <mergeCell ref="B8:B9"/>
    <mergeCell ref="C8:D8"/>
    <mergeCell ref="E8:I8"/>
    <mergeCell ref="A1:B1"/>
    <mergeCell ref="B3:I3"/>
    <mergeCell ref="B4:I4"/>
    <mergeCell ref="B5:I5"/>
    <mergeCell ref="G1:I1"/>
  </mergeCells>
  <pageMargins left="0.35433070866141736" right="0.35433070866141736" top="1.3385826771653544" bottom="0.39370078740157483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7"/>
  <sheetViews>
    <sheetView tabSelected="1" zoomScale="80" zoomScaleNormal="80" workbookViewId="0">
      <selection activeCell="A5" sqref="A5:I5"/>
    </sheetView>
  </sheetViews>
  <sheetFormatPr defaultRowHeight="18.75"/>
  <cols>
    <col min="1" max="1" width="12.6640625" style="1" customWidth="1"/>
    <col min="2" max="2" width="39.88671875" style="1" customWidth="1"/>
    <col min="3" max="3" width="13.109375" style="1" customWidth="1"/>
    <col min="4" max="4" width="12.33203125" style="1" customWidth="1"/>
    <col min="5" max="5" width="9.109375" style="1" customWidth="1"/>
    <col min="6" max="6" width="9.44140625" style="1" customWidth="1"/>
    <col min="7" max="7" width="8.88671875" style="1" customWidth="1"/>
    <col min="8" max="8" width="8.6640625" style="1" customWidth="1"/>
    <col min="9" max="9" width="9.77734375" style="1" customWidth="1"/>
    <col min="10" max="16384" width="8.88671875" style="1"/>
  </cols>
  <sheetData>
    <row r="1" spans="1:12" ht="18.75" customHeight="1">
      <c r="A1" s="62" t="s">
        <v>156</v>
      </c>
      <c r="B1" s="62"/>
      <c r="G1" s="66" t="s">
        <v>165</v>
      </c>
      <c r="H1" s="66"/>
      <c r="I1" s="66"/>
    </row>
    <row r="2" spans="1:12" ht="9.75" customHeight="1"/>
    <row r="3" spans="1:12" ht="19.5" customHeight="1">
      <c r="B3" s="60" t="s">
        <v>0</v>
      </c>
      <c r="C3" s="60"/>
      <c r="D3" s="60"/>
      <c r="E3" s="60"/>
      <c r="F3" s="60"/>
      <c r="G3" s="60"/>
      <c r="H3" s="60"/>
      <c r="I3" s="60"/>
    </row>
    <row r="4" spans="1:12" ht="18.75" customHeight="1">
      <c r="A4" s="60" t="s">
        <v>157</v>
      </c>
      <c r="B4" s="61"/>
      <c r="C4" s="61"/>
      <c r="D4" s="61"/>
      <c r="E4" s="61"/>
      <c r="F4" s="61"/>
      <c r="G4" s="61"/>
      <c r="H4" s="61"/>
      <c r="I4" s="61"/>
    </row>
    <row r="5" spans="1:12" ht="19.5" customHeight="1">
      <c r="A5" s="60" t="s">
        <v>163</v>
      </c>
      <c r="B5" s="61"/>
      <c r="C5" s="61"/>
      <c r="D5" s="61"/>
      <c r="E5" s="61"/>
      <c r="F5" s="61"/>
      <c r="G5" s="61"/>
      <c r="H5" s="61"/>
      <c r="I5" s="61"/>
    </row>
    <row r="6" spans="1:12" ht="11.25" customHeight="1">
      <c r="B6" s="5"/>
      <c r="C6" s="5"/>
      <c r="D6" s="5"/>
      <c r="E6" s="5"/>
      <c r="F6" s="5"/>
      <c r="G6" s="5"/>
      <c r="H6" s="5"/>
      <c r="I6" s="5"/>
    </row>
    <row r="7" spans="1:12">
      <c r="H7" s="65" t="s">
        <v>18</v>
      </c>
      <c r="I7" s="65"/>
    </row>
    <row r="8" spans="1:12" ht="34.5" customHeight="1">
      <c r="A8" s="63" t="s">
        <v>33</v>
      </c>
      <c r="B8" s="64" t="s">
        <v>103</v>
      </c>
      <c r="C8" s="53" t="s">
        <v>154</v>
      </c>
      <c r="D8" s="54"/>
      <c r="E8" s="52" t="s">
        <v>155</v>
      </c>
      <c r="F8" s="52"/>
      <c r="G8" s="52"/>
      <c r="H8" s="52"/>
      <c r="I8" s="52"/>
    </row>
    <row r="9" spans="1:12">
      <c r="A9" s="63"/>
      <c r="B9" s="64"/>
      <c r="C9" s="43" t="s">
        <v>169</v>
      </c>
      <c r="D9" s="43" t="s">
        <v>170</v>
      </c>
      <c r="E9" s="7" t="s">
        <v>13</v>
      </c>
      <c r="F9" s="7" t="s">
        <v>14</v>
      </c>
      <c r="G9" s="7" t="s">
        <v>15</v>
      </c>
      <c r="H9" s="7" t="s">
        <v>16</v>
      </c>
      <c r="I9" s="7" t="s">
        <v>17</v>
      </c>
      <c r="L9" s="30"/>
    </row>
    <row r="10" spans="1:12">
      <c r="A10" s="19">
        <v>1</v>
      </c>
      <c r="B10" s="18">
        <v>2</v>
      </c>
      <c r="C10" s="18">
        <v>3</v>
      </c>
      <c r="D10" s="19">
        <v>4</v>
      </c>
      <c r="E10" s="18">
        <v>5</v>
      </c>
      <c r="F10" s="19">
        <v>6</v>
      </c>
      <c r="G10" s="18">
        <v>7</v>
      </c>
      <c r="H10" s="18">
        <v>8</v>
      </c>
      <c r="I10" s="19">
        <v>9</v>
      </c>
    </row>
    <row r="11" spans="1:12" s="2" customFormat="1">
      <c r="A11" s="28"/>
      <c r="B11" s="27" t="s">
        <v>151</v>
      </c>
      <c r="C11" s="34">
        <f t="shared" ref="C11:I11" si="0">C12+C14+C33+C37+C40+C45+C47+C49</f>
        <v>4527</v>
      </c>
      <c r="D11" s="34">
        <f t="shared" si="0"/>
        <v>5171</v>
      </c>
      <c r="E11" s="34">
        <f t="shared" si="0"/>
        <v>6696</v>
      </c>
      <c r="F11" s="34">
        <f t="shared" si="0"/>
        <v>6803</v>
      </c>
      <c r="G11" s="34">
        <f t="shared" si="0"/>
        <v>6906</v>
      </c>
      <c r="H11" s="34">
        <f t="shared" si="0"/>
        <v>6990</v>
      </c>
      <c r="I11" s="34">
        <f t="shared" si="0"/>
        <v>7072</v>
      </c>
      <c r="J11" s="30"/>
      <c r="K11" s="30"/>
    </row>
    <row r="12" spans="1:12" s="2" customFormat="1">
      <c r="A12" s="28">
        <v>1</v>
      </c>
      <c r="B12" s="27" t="s">
        <v>39</v>
      </c>
      <c r="C12" s="28">
        <f>C13</f>
        <v>6</v>
      </c>
      <c r="D12" s="28">
        <f t="shared" ref="D12:I12" si="1">D13</f>
        <v>11</v>
      </c>
      <c r="E12" s="28">
        <f t="shared" si="1"/>
        <v>16</v>
      </c>
      <c r="F12" s="28">
        <f t="shared" si="1"/>
        <v>16</v>
      </c>
      <c r="G12" s="28">
        <f t="shared" si="1"/>
        <v>18</v>
      </c>
      <c r="H12" s="28">
        <f t="shared" si="1"/>
        <v>18</v>
      </c>
      <c r="I12" s="28">
        <f t="shared" si="1"/>
        <v>19</v>
      </c>
    </row>
    <row r="13" spans="1:12">
      <c r="A13" s="19" t="s">
        <v>44</v>
      </c>
      <c r="B13" s="39" t="s">
        <v>45</v>
      </c>
      <c r="C13" s="19">
        <v>6</v>
      </c>
      <c r="D13" s="19">
        <v>11</v>
      </c>
      <c r="E13" s="19">
        <v>16</v>
      </c>
      <c r="F13" s="19">
        <v>16</v>
      </c>
      <c r="G13" s="19">
        <v>18</v>
      </c>
      <c r="H13" s="19">
        <v>18</v>
      </c>
      <c r="I13" s="19">
        <v>19</v>
      </c>
      <c r="J13" s="2"/>
    </row>
    <row r="14" spans="1:12" s="32" customFormat="1" ht="33">
      <c r="A14" s="31">
        <v>2</v>
      </c>
      <c r="B14" s="40" t="s">
        <v>40</v>
      </c>
      <c r="C14" s="31">
        <f t="shared" ref="C14:I14" si="2">SUM(C15:C32)</f>
        <v>2374</v>
      </c>
      <c r="D14" s="31">
        <f>SUM(D15:D32)</f>
        <v>2747</v>
      </c>
      <c r="E14" s="31">
        <f t="shared" si="2"/>
        <v>4376</v>
      </c>
      <c r="F14" s="31">
        <f t="shared" si="2"/>
        <v>4438</v>
      </c>
      <c r="G14" s="31">
        <f t="shared" si="2"/>
        <v>4485</v>
      </c>
      <c r="H14" s="31">
        <f t="shared" si="2"/>
        <v>4539</v>
      </c>
      <c r="I14" s="31">
        <f t="shared" si="2"/>
        <v>4592</v>
      </c>
      <c r="J14" s="1"/>
    </row>
    <row r="15" spans="1:12" s="32" customFormat="1">
      <c r="A15" s="33" t="s">
        <v>47</v>
      </c>
      <c r="B15" s="41" t="s">
        <v>46</v>
      </c>
      <c r="C15" s="33">
        <v>492</v>
      </c>
      <c r="D15" s="33">
        <v>534</v>
      </c>
      <c r="E15" s="33">
        <v>640</v>
      </c>
      <c r="F15" s="33">
        <v>642</v>
      </c>
      <c r="G15" s="33">
        <v>641</v>
      </c>
      <c r="H15" s="33">
        <v>643</v>
      </c>
      <c r="I15" s="33">
        <v>645</v>
      </c>
    </row>
    <row r="16" spans="1:12" s="30" customFormat="1">
      <c r="A16" s="33" t="s">
        <v>48</v>
      </c>
      <c r="B16" s="41" t="s">
        <v>34</v>
      </c>
      <c r="C16" s="33">
        <v>277</v>
      </c>
      <c r="D16" s="33">
        <v>274</v>
      </c>
      <c r="E16" s="33">
        <v>462</v>
      </c>
      <c r="F16" s="33">
        <v>469</v>
      </c>
      <c r="G16" s="33">
        <v>470</v>
      </c>
      <c r="H16" s="33">
        <v>481</v>
      </c>
      <c r="I16" s="33">
        <v>490</v>
      </c>
      <c r="J16" s="32"/>
    </row>
    <row r="17" spans="1:9" s="30" customFormat="1">
      <c r="A17" s="29" t="s">
        <v>49</v>
      </c>
      <c r="B17" s="41" t="s">
        <v>100</v>
      </c>
      <c r="C17" s="33">
        <v>21</v>
      </c>
      <c r="D17" s="33">
        <v>0</v>
      </c>
      <c r="E17" s="33">
        <v>27</v>
      </c>
      <c r="F17" s="33">
        <v>28</v>
      </c>
      <c r="G17" s="33">
        <v>28</v>
      </c>
      <c r="H17" s="33">
        <v>28</v>
      </c>
      <c r="I17" s="33">
        <v>28</v>
      </c>
    </row>
    <row r="18" spans="1:9" s="30" customFormat="1">
      <c r="A18" s="33" t="s">
        <v>50</v>
      </c>
      <c r="B18" s="41" t="s">
        <v>51</v>
      </c>
      <c r="C18" s="33">
        <v>8</v>
      </c>
      <c r="D18" s="33">
        <v>54</v>
      </c>
      <c r="E18" s="33">
        <v>256</v>
      </c>
      <c r="F18" s="33">
        <v>255</v>
      </c>
      <c r="G18" s="33">
        <v>255</v>
      </c>
      <c r="H18" s="33">
        <v>256</v>
      </c>
      <c r="I18" s="33">
        <v>256</v>
      </c>
    </row>
    <row r="19" spans="1:9" s="30" customFormat="1" ht="33">
      <c r="A19" s="29" t="s">
        <v>158</v>
      </c>
      <c r="B19" s="41" t="s">
        <v>159</v>
      </c>
      <c r="C19" s="33">
        <v>0</v>
      </c>
      <c r="D19" s="33">
        <v>0</v>
      </c>
      <c r="E19" s="33">
        <v>54</v>
      </c>
      <c r="F19" s="33">
        <v>54</v>
      </c>
      <c r="G19" s="33">
        <v>56</v>
      </c>
      <c r="H19" s="33">
        <v>56</v>
      </c>
      <c r="I19" s="33">
        <v>56</v>
      </c>
    </row>
    <row r="20" spans="1:9" s="30" customFormat="1">
      <c r="A20" s="33" t="s">
        <v>52</v>
      </c>
      <c r="B20" s="41" t="s">
        <v>102</v>
      </c>
      <c r="C20" s="33">
        <v>124</v>
      </c>
      <c r="D20" s="33">
        <v>240</v>
      </c>
      <c r="E20" s="33">
        <v>467</v>
      </c>
      <c r="F20" s="33">
        <v>474</v>
      </c>
      <c r="G20" s="33">
        <v>481</v>
      </c>
      <c r="H20" s="33">
        <v>488</v>
      </c>
      <c r="I20" s="33">
        <v>495</v>
      </c>
    </row>
    <row r="21" spans="1:9" s="30" customFormat="1">
      <c r="A21" s="33" t="s">
        <v>53</v>
      </c>
      <c r="B21" s="41" t="s">
        <v>54</v>
      </c>
      <c r="C21" s="33">
        <v>147</v>
      </c>
      <c r="D21" s="33">
        <v>136</v>
      </c>
      <c r="E21" s="33">
        <v>450</v>
      </c>
      <c r="F21" s="33">
        <v>470</v>
      </c>
      <c r="G21" s="33">
        <v>477</v>
      </c>
      <c r="H21" s="33">
        <v>493</v>
      </c>
      <c r="I21" s="33">
        <v>503</v>
      </c>
    </row>
    <row r="22" spans="1:9" s="30" customFormat="1">
      <c r="A22" s="33" t="s">
        <v>55</v>
      </c>
      <c r="B22" s="41" t="s">
        <v>56</v>
      </c>
      <c r="C22" s="33">
        <v>0</v>
      </c>
      <c r="D22" s="33">
        <v>0</v>
      </c>
      <c r="E22" s="33">
        <v>130</v>
      </c>
      <c r="F22" s="33">
        <v>130</v>
      </c>
      <c r="G22" s="33">
        <v>131</v>
      </c>
      <c r="H22" s="33">
        <v>125</v>
      </c>
      <c r="I22" s="33">
        <v>129</v>
      </c>
    </row>
    <row r="23" spans="1:9" s="30" customFormat="1">
      <c r="A23" s="29" t="s">
        <v>161</v>
      </c>
      <c r="B23" s="41" t="s">
        <v>160</v>
      </c>
      <c r="C23" s="33">
        <v>190</v>
      </c>
      <c r="D23" s="33">
        <v>182</v>
      </c>
      <c r="E23" s="33">
        <v>140</v>
      </c>
      <c r="F23" s="33">
        <v>140</v>
      </c>
      <c r="G23" s="33">
        <v>140</v>
      </c>
      <c r="H23" s="33">
        <v>142</v>
      </c>
      <c r="I23" s="33">
        <v>142</v>
      </c>
    </row>
    <row r="24" spans="1:9" s="30" customFormat="1" ht="33">
      <c r="A24" s="33" t="s">
        <v>57</v>
      </c>
      <c r="B24" s="41" t="s">
        <v>58</v>
      </c>
      <c r="C24" s="33">
        <v>123</v>
      </c>
      <c r="D24" s="33">
        <v>132</v>
      </c>
      <c r="E24" s="33">
        <v>127</v>
      </c>
      <c r="F24" s="33">
        <v>128</v>
      </c>
      <c r="G24" s="33">
        <v>128</v>
      </c>
      <c r="H24" s="33">
        <v>130</v>
      </c>
      <c r="I24" s="33">
        <v>131</v>
      </c>
    </row>
    <row r="25" spans="1:9" s="30" customFormat="1" ht="33">
      <c r="A25" s="33" t="s">
        <v>59</v>
      </c>
      <c r="B25" s="41" t="s">
        <v>60</v>
      </c>
      <c r="C25" s="33">
        <v>98</v>
      </c>
      <c r="D25" s="33">
        <v>124</v>
      </c>
      <c r="E25" s="33">
        <v>160</v>
      </c>
      <c r="F25" s="33">
        <v>167</v>
      </c>
      <c r="G25" s="33">
        <v>187</v>
      </c>
      <c r="H25" s="33">
        <v>191</v>
      </c>
      <c r="I25" s="33">
        <v>201</v>
      </c>
    </row>
    <row r="26" spans="1:9" s="30" customFormat="1">
      <c r="A26" s="33" t="s">
        <v>61</v>
      </c>
      <c r="B26" s="41" t="s">
        <v>62</v>
      </c>
      <c r="C26" s="33">
        <v>88</v>
      </c>
      <c r="D26" s="33">
        <v>125</v>
      </c>
      <c r="E26" s="33">
        <v>165</v>
      </c>
      <c r="F26" s="33">
        <v>173</v>
      </c>
      <c r="G26" s="33">
        <v>178</v>
      </c>
      <c r="H26" s="33">
        <v>195</v>
      </c>
      <c r="I26" s="33">
        <v>180</v>
      </c>
    </row>
    <row r="27" spans="1:9">
      <c r="A27" s="19" t="s">
        <v>63</v>
      </c>
      <c r="B27" s="39" t="s">
        <v>162</v>
      </c>
      <c r="C27" s="19">
        <v>564</v>
      </c>
      <c r="D27" s="19">
        <v>736</v>
      </c>
      <c r="E27" s="19">
        <v>840</v>
      </c>
      <c r="F27" s="19">
        <v>844</v>
      </c>
      <c r="G27" s="19">
        <v>839</v>
      </c>
      <c r="H27" s="19">
        <v>845</v>
      </c>
      <c r="I27" s="19">
        <v>843</v>
      </c>
    </row>
    <row r="28" spans="1:9">
      <c r="A28" s="19" t="s">
        <v>64</v>
      </c>
      <c r="B28" s="39" t="s">
        <v>65</v>
      </c>
      <c r="C28" s="19">
        <v>38</v>
      </c>
      <c r="D28" s="19">
        <v>45</v>
      </c>
      <c r="E28" s="19">
        <v>50</v>
      </c>
      <c r="F28" s="19">
        <v>47</v>
      </c>
      <c r="G28" s="19">
        <v>46</v>
      </c>
      <c r="H28" s="19">
        <v>45</v>
      </c>
      <c r="I28" s="19">
        <v>49</v>
      </c>
    </row>
    <row r="29" spans="1:9" ht="33">
      <c r="A29" s="19" t="s">
        <v>66</v>
      </c>
      <c r="B29" s="39" t="s">
        <v>166</v>
      </c>
      <c r="C29" s="19">
        <v>0</v>
      </c>
      <c r="D29" s="19">
        <v>0</v>
      </c>
      <c r="E29" s="19">
        <v>135</v>
      </c>
      <c r="F29" s="19">
        <v>135</v>
      </c>
      <c r="G29" s="19">
        <v>136</v>
      </c>
      <c r="H29" s="19">
        <v>138</v>
      </c>
      <c r="I29" s="19">
        <v>137</v>
      </c>
    </row>
    <row r="30" spans="1:9" ht="33">
      <c r="A30" s="19" t="s">
        <v>67</v>
      </c>
      <c r="B30" s="39" t="s">
        <v>101</v>
      </c>
      <c r="C30" s="19">
        <v>172</v>
      </c>
      <c r="D30" s="19">
        <v>154</v>
      </c>
      <c r="E30" s="19">
        <v>179</v>
      </c>
      <c r="F30" s="19">
        <v>182</v>
      </c>
      <c r="G30" s="19">
        <v>186</v>
      </c>
      <c r="H30" s="19">
        <v>171</v>
      </c>
      <c r="I30" s="19">
        <v>189</v>
      </c>
    </row>
    <row r="31" spans="1:9" ht="18" customHeight="1">
      <c r="A31" s="19" t="s">
        <v>68</v>
      </c>
      <c r="B31" s="39" t="s">
        <v>35</v>
      </c>
      <c r="C31" s="19">
        <v>0</v>
      </c>
      <c r="D31" s="19">
        <v>0</v>
      </c>
      <c r="E31" s="19">
        <v>74</v>
      </c>
      <c r="F31" s="19">
        <v>75</v>
      </c>
      <c r="G31" s="19">
        <v>76</v>
      </c>
      <c r="H31" s="19">
        <v>77</v>
      </c>
      <c r="I31" s="19">
        <v>78</v>
      </c>
    </row>
    <row r="32" spans="1:9">
      <c r="A32" s="19" t="s">
        <v>69</v>
      </c>
      <c r="B32" s="39" t="s">
        <v>70</v>
      </c>
      <c r="C32" s="19">
        <v>32</v>
      </c>
      <c r="D32" s="19">
        <v>11</v>
      </c>
      <c r="E32" s="19">
        <v>20</v>
      </c>
      <c r="F32" s="19">
        <v>25</v>
      </c>
      <c r="G32" s="19">
        <v>30</v>
      </c>
      <c r="H32" s="19">
        <v>35</v>
      </c>
      <c r="I32" s="19">
        <v>40</v>
      </c>
    </row>
    <row r="33" spans="1:23" s="2" customFormat="1">
      <c r="A33" s="28">
        <v>3</v>
      </c>
      <c r="B33" s="27" t="s">
        <v>41</v>
      </c>
      <c r="C33" s="28">
        <f>SUM(C34:C36)</f>
        <v>486</v>
      </c>
      <c r="D33" s="28">
        <f t="shared" ref="D33:I33" si="3">SUM(D34:D36)</f>
        <v>425</v>
      </c>
      <c r="E33" s="28">
        <f t="shared" si="3"/>
        <v>635</v>
      </c>
      <c r="F33" s="28">
        <f t="shared" si="3"/>
        <v>637</v>
      </c>
      <c r="G33" s="28">
        <f t="shared" si="3"/>
        <v>659</v>
      </c>
      <c r="H33" s="28">
        <f t="shared" si="3"/>
        <v>663</v>
      </c>
      <c r="I33" s="28">
        <f t="shared" si="3"/>
        <v>665</v>
      </c>
    </row>
    <row r="34" spans="1:23">
      <c r="A34" s="19" t="s">
        <v>71</v>
      </c>
      <c r="B34" s="39" t="s">
        <v>72</v>
      </c>
      <c r="C34" s="20">
        <v>139</v>
      </c>
      <c r="D34" s="19">
        <v>150</v>
      </c>
      <c r="E34" s="19">
        <v>195</v>
      </c>
      <c r="F34" s="19">
        <v>198</v>
      </c>
      <c r="G34" s="19">
        <v>202</v>
      </c>
      <c r="H34" s="19">
        <v>203</v>
      </c>
      <c r="I34" s="19">
        <v>204</v>
      </c>
    </row>
    <row r="35" spans="1:23">
      <c r="A35" s="19" t="s">
        <v>73</v>
      </c>
      <c r="B35" s="39" t="s">
        <v>36</v>
      </c>
      <c r="C35" s="20">
        <v>32</v>
      </c>
      <c r="D35" s="19">
        <v>0</v>
      </c>
      <c r="E35" s="19">
        <v>161</v>
      </c>
      <c r="F35" s="19">
        <v>160</v>
      </c>
      <c r="G35" s="19">
        <v>162</v>
      </c>
      <c r="H35" s="19">
        <v>164</v>
      </c>
      <c r="I35" s="19">
        <v>164</v>
      </c>
    </row>
    <row r="36" spans="1:23">
      <c r="A36" s="19" t="s">
        <v>74</v>
      </c>
      <c r="B36" s="39" t="s">
        <v>37</v>
      </c>
      <c r="C36" s="20">
        <v>315</v>
      </c>
      <c r="D36" s="19">
        <v>275</v>
      </c>
      <c r="E36" s="19">
        <v>279</v>
      </c>
      <c r="F36" s="19">
        <v>279</v>
      </c>
      <c r="G36" s="19">
        <v>295</v>
      </c>
      <c r="H36" s="19">
        <v>296</v>
      </c>
      <c r="I36" s="19">
        <v>297</v>
      </c>
    </row>
    <row r="37" spans="1:23" s="2" customFormat="1" ht="33">
      <c r="A37" s="28">
        <v>4</v>
      </c>
      <c r="B37" s="27" t="s">
        <v>42</v>
      </c>
      <c r="C37" s="16">
        <f>SUM(C38:C39)</f>
        <v>158</v>
      </c>
      <c r="D37" s="16">
        <f t="shared" ref="D37:I37" si="4">SUM(D38:D39)</f>
        <v>270</v>
      </c>
      <c r="E37" s="16">
        <f t="shared" si="4"/>
        <v>69</v>
      </c>
      <c r="F37" s="16">
        <f t="shared" si="4"/>
        <v>69</v>
      </c>
      <c r="G37" s="16">
        <f t="shared" si="4"/>
        <v>74</v>
      </c>
      <c r="H37" s="16">
        <f t="shared" si="4"/>
        <v>68</v>
      </c>
      <c r="I37" s="16">
        <f t="shared" si="4"/>
        <v>68</v>
      </c>
    </row>
    <row r="38" spans="1:23">
      <c r="A38" s="19" t="s">
        <v>75</v>
      </c>
      <c r="B38" s="39" t="s">
        <v>76</v>
      </c>
      <c r="C38" s="20">
        <v>158</v>
      </c>
      <c r="D38" s="19">
        <v>270</v>
      </c>
      <c r="E38" s="19">
        <v>61</v>
      </c>
      <c r="F38" s="19">
        <v>61</v>
      </c>
      <c r="G38" s="19">
        <v>66</v>
      </c>
      <c r="H38" s="19">
        <v>60</v>
      </c>
      <c r="I38" s="19">
        <v>60</v>
      </c>
    </row>
    <row r="39" spans="1:23">
      <c r="A39" s="19" t="s">
        <v>77</v>
      </c>
      <c r="B39" s="39" t="s">
        <v>78</v>
      </c>
      <c r="C39" s="20">
        <v>0</v>
      </c>
      <c r="D39" s="19">
        <v>0</v>
      </c>
      <c r="E39" s="19">
        <v>8</v>
      </c>
      <c r="F39" s="19">
        <v>8</v>
      </c>
      <c r="G39" s="19">
        <v>8</v>
      </c>
      <c r="H39" s="19">
        <v>8</v>
      </c>
      <c r="I39" s="19">
        <v>8</v>
      </c>
    </row>
    <row r="40" spans="1:23" s="2" customFormat="1">
      <c r="A40" s="28">
        <v>5</v>
      </c>
      <c r="B40" s="27" t="s">
        <v>43</v>
      </c>
      <c r="C40" s="16">
        <f>SUM(C41:C44)</f>
        <v>1112</v>
      </c>
      <c r="D40" s="16">
        <f t="shared" ref="D40:I40" si="5">SUM(D41:D44)</f>
        <v>1104</v>
      </c>
      <c r="E40" s="16">
        <f t="shared" si="5"/>
        <v>1101</v>
      </c>
      <c r="F40" s="16">
        <f t="shared" si="5"/>
        <v>1106</v>
      </c>
      <c r="G40" s="16">
        <f t="shared" si="5"/>
        <v>1148</v>
      </c>
      <c r="H40" s="16">
        <f t="shared" si="5"/>
        <v>1170</v>
      </c>
      <c r="I40" s="16">
        <f t="shared" si="5"/>
        <v>1194</v>
      </c>
    </row>
    <row r="41" spans="1:23">
      <c r="A41" s="19" t="s">
        <v>79</v>
      </c>
      <c r="B41" s="39" t="s">
        <v>80</v>
      </c>
      <c r="C41" s="20">
        <v>637</v>
      </c>
      <c r="D41" s="19">
        <v>599</v>
      </c>
      <c r="E41" s="19">
        <v>580</v>
      </c>
      <c r="F41" s="19">
        <v>580</v>
      </c>
      <c r="G41" s="19">
        <v>600</v>
      </c>
      <c r="H41" s="19">
        <v>602</v>
      </c>
      <c r="I41" s="19">
        <v>608</v>
      </c>
    </row>
    <row r="42" spans="1:23">
      <c r="A42" s="19" t="s">
        <v>81</v>
      </c>
      <c r="B42" s="23" t="s">
        <v>82</v>
      </c>
      <c r="C42" s="20">
        <v>20</v>
      </c>
      <c r="D42" s="19">
        <v>35</v>
      </c>
      <c r="E42" s="19">
        <v>47</v>
      </c>
      <c r="F42" s="19">
        <v>46</v>
      </c>
      <c r="G42" s="19">
        <v>46</v>
      </c>
      <c r="H42" s="19">
        <v>46</v>
      </c>
      <c r="I42" s="19">
        <v>46</v>
      </c>
    </row>
    <row r="43" spans="1:23">
      <c r="A43" s="19" t="s">
        <v>83</v>
      </c>
      <c r="B43" s="23" t="s">
        <v>38</v>
      </c>
      <c r="C43" s="20">
        <v>292</v>
      </c>
      <c r="D43" s="19">
        <v>302</v>
      </c>
      <c r="E43" s="19">
        <v>238</v>
      </c>
      <c r="F43" s="19">
        <v>250</v>
      </c>
      <c r="G43" s="19">
        <v>268</v>
      </c>
      <c r="H43" s="19">
        <v>286</v>
      </c>
      <c r="I43" s="19">
        <v>305</v>
      </c>
    </row>
    <row r="44" spans="1:23">
      <c r="A44" s="19" t="s">
        <v>84</v>
      </c>
      <c r="B44" s="23" t="s">
        <v>85</v>
      </c>
      <c r="C44" s="20">
        <v>163</v>
      </c>
      <c r="D44" s="19">
        <v>168</v>
      </c>
      <c r="E44" s="19">
        <v>236</v>
      </c>
      <c r="F44" s="19">
        <v>230</v>
      </c>
      <c r="G44" s="19">
        <v>234</v>
      </c>
      <c r="H44" s="19">
        <v>236</v>
      </c>
      <c r="I44" s="19">
        <v>235</v>
      </c>
    </row>
    <row r="45" spans="1:23" s="2" customFormat="1">
      <c r="A45" s="28">
        <v>6</v>
      </c>
      <c r="B45" s="17" t="s">
        <v>87</v>
      </c>
      <c r="C45" s="16">
        <f>C46</f>
        <v>254</v>
      </c>
      <c r="D45" s="28">
        <f>D46</f>
        <v>457</v>
      </c>
      <c r="E45" s="28">
        <f t="shared" ref="E45:I45" si="6">E46</f>
        <v>338</v>
      </c>
      <c r="F45" s="28">
        <f t="shared" si="6"/>
        <v>380</v>
      </c>
      <c r="G45" s="28">
        <f t="shared" si="6"/>
        <v>364</v>
      </c>
      <c r="H45" s="28">
        <f t="shared" si="6"/>
        <v>373</v>
      </c>
      <c r="I45" s="28">
        <f t="shared" si="6"/>
        <v>373</v>
      </c>
    </row>
    <row r="46" spans="1:23">
      <c r="A46" s="19" t="s">
        <v>86</v>
      </c>
      <c r="B46" s="44" t="s">
        <v>87</v>
      </c>
      <c r="C46" s="20">
        <v>254</v>
      </c>
      <c r="D46" s="19">
        <v>457</v>
      </c>
      <c r="E46" s="19">
        <v>338</v>
      </c>
      <c r="F46" s="19">
        <v>380</v>
      </c>
      <c r="G46" s="19">
        <v>364</v>
      </c>
      <c r="H46" s="19">
        <v>373</v>
      </c>
      <c r="I46" s="19">
        <v>373</v>
      </c>
      <c r="W46" s="1">
        <f t="shared" ref="W46" si="7">J46+10</f>
        <v>10</v>
      </c>
    </row>
    <row r="47" spans="1:23" s="2" customFormat="1">
      <c r="A47" s="28">
        <v>7</v>
      </c>
      <c r="B47" s="17" t="s">
        <v>88</v>
      </c>
      <c r="C47" s="16">
        <f>C48</f>
        <v>41</v>
      </c>
      <c r="D47" s="16">
        <f>D48</f>
        <v>30</v>
      </c>
      <c r="E47" s="28">
        <v>42</v>
      </c>
      <c r="F47" s="28">
        <v>42</v>
      </c>
      <c r="G47" s="28">
        <v>42</v>
      </c>
      <c r="H47" s="28">
        <v>42</v>
      </c>
      <c r="I47" s="28">
        <v>42</v>
      </c>
    </row>
    <row r="48" spans="1:23">
      <c r="A48" s="19" t="s">
        <v>89</v>
      </c>
      <c r="B48" s="23" t="s">
        <v>90</v>
      </c>
      <c r="C48" s="20">
        <v>41</v>
      </c>
      <c r="D48" s="19">
        <v>30</v>
      </c>
      <c r="E48" s="19">
        <v>42</v>
      </c>
      <c r="F48" s="19">
        <v>42</v>
      </c>
      <c r="G48" s="19">
        <v>42</v>
      </c>
      <c r="H48" s="19">
        <v>42</v>
      </c>
      <c r="I48" s="19">
        <v>42</v>
      </c>
    </row>
    <row r="49" spans="1:9" s="2" customFormat="1">
      <c r="A49" s="28">
        <v>8</v>
      </c>
      <c r="B49" s="17" t="s">
        <v>91</v>
      </c>
      <c r="C49" s="16">
        <f>SUM(C50:C54)</f>
        <v>96</v>
      </c>
      <c r="D49" s="16">
        <f t="shared" ref="D49:I49" si="8">SUM(D50:D54)</f>
        <v>127</v>
      </c>
      <c r="E49" s="16">
        <f t="shared" si="8"/>
        <v>119</v>
      </c>
      <c r="F49" s="16">
        <f t="shared" si="8"/>
        <v>115</v>
      </c>
      <c r="G49" s="16">
        <f t="shared" si="8"/>
        <v>116</v>
      </c>
      <c r="H49" s="16">
        <f t="shared" si="8"/>
        <v>117</v>
      </c>
      <c r="I49" s="16">
        <f t="shared" si="8"/>
        <v>119</v>
      </c>
    </row>
    <row r="50" spans="1:9">
      <c r="A50" s="19" t="s">
        <v>92</v>
      </c>
      <c r="B50" s="23" t="s">
        <v>167</v>
      </c>
      <c r="C50" s="20">
        <v>0</v>
      </c>
      <c r="D50" s="19">
        <v>0</v>
      </c>
      <c r="E50" s="19">
        <v>58</v>
      </c>
      <c r="F50" s="19">
        <v>56</v>
      </c>
      <c r="G50" s="19">
        <v>57</v>
      </c>
      <c r="H50" s="19">
        <v>57</v>
      </c>
      <c r="I50" s="19">
        <v>59</v>
      </c>
    </row>
    <row r="51" spans="1:9" ht="33">
      <c r="A51" s="19" t="s">
        <v>93</v>
      </c>
      <c r="B51" s="23" t="s">
        <v>94</v>
      </c>
      <c r="C51" s="20">
        <v>0</v>
      </c>
      <c r="D51" s="19">
        <v>0</v>
      </c>
      <c r="E51" s="19">
        <v>11</v>
      </c>
      <c r="F51" s="19">
        <v>10</v>
      </c>
      <c r="G51" s="19">
        <v>10</v>
      </c>
      <c r="H51" s="19">
        <v>10</v>
      </c>
      <c r="I51" s="19">
        <v>10</v>
      </c>
    </row>
    <row r="52" spans="1:9">
      <c r="A52" s="19" t="s">
        <v>95</v>
      </c>
      <c r="B52" s="23" t="s">
        <v>96</v>
      </c>
      <c r="C52" s="20">
        <v>61</v>
      </c>
      <c r="D52" s="19">
        <v>69</v>
      </c>
      <c r="E52" s="19">
        <v>29</v>
      </c>
      <c r="F52" s="19">
        <v>28</v>
      </c>
      <c r="G52" s="19">
        <v>28</v>
      </c>
      <c r="H52" s="19">
        <v>29</v>
      </c>
      <c r="I52" s="19">
        <v>29</v>
      </c>
    </row>
    <row r="53" spans="1:9">
      <c r="A53" s="19" t="s">
        <v>97</v>
      </c>
      <c r="B53" s="23" t="s">
        <v>168</v>
      </c>
      <c r="C53" s="20">
        <v>35</v>
      </c>
      <c r="D53" s="19">
        <v>58</v>
      </c>
      <c r="E53" s="19">
        <v>12</v>
      </c>
      <c r="F53" s="19">
        <v>12</v>
      </c>
      <c r="G53" s="19">
        <v>12</v>
      </c>
      <c r="H53" s="19">
        <v>12</v>
      </c>
      <c r="I53" s="19">
        <v>12</v>
      </c>
    </row>
    <row r="54" spans="1:9">
      <c r="A54" s="19" t="s">
        <v>98</v>
      </c>
      <c r="B54" s="23" t="s">
        <v>99</v>
      </c>
      <c r="C54" s="20">
        <v>0</v>
      </c>
      <c r="D54" s="19">
        <v>0</v>
      </c>
      <c r="E54" s="19">
        <v>9</v>
      </c>
      <c r="F54" s="19">
        <v>9</v>
      </c>
      <c r="G54" s="19">
        <v>9</v>
      </c>
      <c r="H54" s="19">
        <v>9</v>
      </c>
      <c r="I54" s="19">
        <v>9</v>
      </c>
    </row>
    <row r="55" spans="1:9">
      <c r="A55" s="21"/>
      <c r="B55" s="24"/>
      <c r="C55" s="21"/>
      <c r="D55" s="21"/>
      <c r="E55" s="21"/>
      <c r="F55" s="21"/>
      <c r="G55" s="21"/>
      <c r="H55" s="21"/>
      <c r="I55" s="21"/>
    </row>
    <row r="56" spans="1:9">
      <c r="A56" s="21"/>
      <c r="B56" s="24"/>
      <c r="C56" s="21"/>
      <c r="D56" s="21"/>
      <c r="E56" s="21"/>
      <c r="F56" s="21"/>
      <c r="G56" s="21"/>
      <c r="H56" s="21"/>
      <c r="I56" s="21"/>
    </row>
    <row r="57" spans="1:9">
      <c r="A57" s="21"/>
      <c r="B57" s="24"/>
      <c r="C57" s="21"/>
      <c r="D57" s="21"/>
      <c r="E57" s="21"/>
      <c r="F57" s="21"/>
      <c r="G57" s="21"/>
      <c r="H57" s="21"/>
      <c r="I57" s="21"/>
    </row>
    <row r="58" spans="1:9">
      <c r="A58" s="21"/>
      <c r="B58" s="24"/>
      <c r="C58" s="21"/>
      <c r="D58" s="21"/>
      <c r="E58" s="21"/>
      <c r="F58" s="21"/>
      <c r="G58" s="21"/>
      <c r="H58" s="21"/>
      <c r="I58" s="21"/>
    </row>
    <row r="59" spans="1:9">
      <c r="A59" s="21"/>
      <c r="B59" s="24"/>
      <c r="C59" s="21"/>
      <c r="D59" s="21"/>
      <c r="E59" s="21"/>
      <c r="F59" s="21"/>
      <c r="G59" s="21"/>
      <c r="H59" s="21"/>
      <c r="I59" s="21"/>
    </row>
    <row r="60" spans="1:9">
      <c r="A60" s="21"/>
      <c r="B60" s="24"/>
      <c r="C60" s="21"/>
      <c r="D60" s="21"/>
      <c r="E60" s="21"/>
      <c r="F60" s="21"/>
      <c r="G60" s="21"/>
      <c r="H60" s="21"/>
      <c r="I60" s="21"/>
    </row>
    <row r="61" spans="1:9">
      <c r="A61" s="21"/>
      <c r="B61" s="24"/>
      <c r="C61" s="21"/>
      <c r="D61" s="21"/>
      <c r="E61" s="21"/>
      <c r="F61" s="21"/>
      <c r="G61" s="21"/>
      <c r="H61" s="21"/>
      <c r="I61" s="21"/>
    </row>
    <row r="62" spans="1:9">
      <c r="A62" s="21"/>
      <c r="B62" s="24"/>
      <c r="C62" s="21"/>
      <c r="D62" s="21"/>
      <c r="E62" s="21"/>
      <c r="F62" s="21"/>
      <c r="G62" s="21"/>
      <c r="H62" s="21"/>
      <c r="I62" s="21"/>
    </row>
    <row r="63" spans="1:9">
      <c r="A63" s="21"/>
      <c r="B63" s="24"/>
      <c r="C63" s="21"/>
      <c r="D63" s="21"/>
      <c r="E63" s="21"/>
      <c r="F63" s="21"/>
      <c r="G63" s="21"/>
      <c r="H63" s="21"/>
      <c r="I63" s="21"/>
    </row>
    <row r="64" spans="1:9">
      <c r="A64" s="21"/>
      <c r="B64" s="24"/>
      <c r="C64" s="21"/>
      <c r="D64" s="21"/>
      <c r="E64" s="21"/>
      <c r="F64" s="21"/>
      <c r="G64" s="21"/>
      <c r="H64" s="21"/>
      <c r="I64" s="21"/>
    </row>
    <row r="65" spans="1:9">
      <c r="A65" s="21"/>
      <c r="B65" s="24"/>
      <c r="C65" s="21"/>
      <c r="D65" s="21"/>
      <c r="E65" s="21"/>
      <c r="F65" s="21"/>
      <c r="G65" s="21"/>
      <c r="H65" s="21"/>
      <c r="I65" s="21"/>
    </row>
    <row r="66" spans="1:9">
      <c r="A66" s="21"/>
      <c r="B66" s="24"/>
      <c r="C66" s="21"/>
      <c r="D66" s="21"/>
      <c r="E66" s="21"/>
      <c r="F66" s="21"/>
      <c r="G66" s="21"/>
      <c r="H66" s="21"/>
      <c r="I66" s="21"/>
    </row>
    <row r="67" spans="1:9">
      <c r="A67" s="21"/>
      <c r="B67" s="24"/>
      <c r="C67" s="21"/>
      <c r="D67" s="21"/>
      <c r="E67" s="21"/>
      <c r="F67" s="21"/>
      <c r="G67" s="21"/>
      <c r="H67" s="21"/>
      <c r="I67" s="21"/>
    </row>
    <row r="68" spans="1:9">
      <c r="A68" s="21"/>
      <c r="B68" s="24"/>
      <c r="C68" s="21"/>
      <c r="D68" s="21"/>
      <c r="E68" s="21"/>
      <c r="F68" s="21"/>
      <c r="G68" s="21"/>
      <c r="H68" s="21"/>
      <c r="I68" s="21"/>
    </row>
    <row r="69" spans="1:9">
      <c r="A69" s="21"/>
      <c r="B69" s="24"/>
      <c r="C69" s="21"/>
      <c r="D69" s="21"/>
      <c r="E69" s="21"/>
      <c r="F69" s="21"/>
      <c r="G69" s="21"/>
      <c r="H69" s="21"/>
      <c r="I69" s="21"/>
    </row>
    <row r="70" spans="1:9">
      <c r="A70" s="21"/>
      <c r="B70" s="24"/>
      <c r="C70" s="21"/>
      <c r="D70" s="21"/>
      <c r="E70" s="21"/>
      <c r="F70" s="21"/>
      <c r="G70" s="21"/>
      <c r="H70" s="21"/>
      <c r="I70" s="21"/>
    </row>
    <row r="71" spans="1:9">
      <c r="A71" s="21"/>
      <c r="B71" s="24"/>
      <c r="C71" s="21"/>
      <c r="D71" s="21"/>
      <c r="E71" s="21"/>
      <c r="F71" s="21"/>
      <c r="G71" s="21"/>
      <c r="H71" s="21"/>
      <c r="I71" s="21"/>
    </row>
    <row r="72" spans="1:9">
      <c r="A72" s="21"/>
      <c r="B72" s="24"/>
      <c r="C72" s="21"/>
      <c r="D72" s="21"/>
      <c r="E72" s="21"/>
      <c r="F72" s="21"/>
      <c r="G72" s="21"/>
      <c r="H72" s="21"/>
      <c r="I72" s="21"/>
    </row>
    <row r="73" spans="1:9">
      <c r="A73" s="21"/>
      <c r="B73" s="21"/>
      <c r="C73" s="21"/>
      <c r="D73" s="21"/>
      <c r="E73" s="21"/>
      <c r="F73" s="21"/>
      <c r="G73" s="21"/>
      <c r="H73" s="21"/>
      <c r="I73" s="21"/>
    </row>
    <row r="74" spans="1:9">
      <c r="A74" s="21"/>
      <c r="B74" s="21"/>
      <c r="C74" s="21"/>
      <c r="D74" s="21"/>
      <c r="E74" s="21"/>
      <c r="F74" s="21"/>
      <c r="G74" s="21"/>
      <c r="H74" s="21"/>
      <c r="I74" s="21"/>
    </row>
    <row r="75" spans="1:9">
      <c r="A75" s="21"/>
      <c r="B75" s="21"/>
      <c r="C75" s="21"/>
      <c r="D75" s="21"/>
      <c r="E75" s="21"/>
      <c r="F75" s="21"/>
      <c r="G75" s="21"/>
      <c r="H75" s="21"/>
      <c r="I75" s="21"/>
    </row>
    <row r="76" spans="1:9">
      <c r="A76" s="21"/>
      <c r="B76" s="21"/>
      <c r="C76" s="21"/>
      <c r="D76" s="21"/>
      <c r="E76" s="21"/>
      <c r="F76" s="21"/>
      <c r="G76" s="21"/>
      <c r="H76" s="21"/>
      <c r="I76" s="21"/>
    </row>
    <row r="77" spans="1:9">
      <c r="A77" s="21"/>
      <c r="B77" s="21"/>
      <c r="C77" s="21"/>
      <c r="D77" s="21"/>
      <c r="E77" s="21"/>
      <c r="F77" s="21"/>
      <c r="G77" s="21"/>
      <c r="H77" s="21"/>
      <c r="I77" s="21"/>
    </row>
  </sheetData>
  <mergeCells count="10">
    <mergeCell ref="A5:I5"/>
    <mergeCell ref="A1:B1"/>
    <mergeCell ref="B3:I3"/>
    <mergeCell ref="A4:I4"/>
    <mergeCell ref="A8:A9"/>
    <mergeCell ref="B8:B9"/>
    <mergeCell ref="E8:I8"/>
    <mergeCell ref="C8:D8"/>
    <mergeCell ref="H7:I7"/>
    <mergeCell ref="G1:I1"/>
  </mergeCells>
  <pageMargins left="0.35433070866141736" right="0.35433070866141736" top="1.3385826771653544" bottom="0.39370078740157483" header="0.11811023622047245" footer="0.11811023622047245"/>
  <pageSetup paperSize="9" scale="80" orientation="landscape" horizontalDpi="0" verticalDpi="0" r:id="rId1"/>
  <ignoredErrors>
    <ignoredError sqref="C40:D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СПО по ВЭД</vt:lpstr>
      <vt:lpstr>СПО по ОКСО</vt:lpstr>
      <vt:lpstr>'СПО по ВЭД'!Заголовки_для_печати</vt:lpstr>
      <vt:lpstr>'СПО по ОКСО'!Заголовки_для_печати</vt:lpstr>
    </vt:vector>
  </TitlesOfParts>
  <Company>Миистерство финансов Хабаровского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earomanova</dc:creator>
  <cp:lastModifiedBy>specprg5</cp:lastModifiedBy>
  <cp:lastPrinted>2018-06-21T23:50:51Z</cp:lastPrinted>
  <dcterms:created xsi:type="dcterms:W3CDTF">2018-05-31T05:36:29Z</dcterms:created>
  <dcterms:modified xsi:type="dcterms:W3CDTF">2019-11-24T23:24:47Z</dcterms:modified>
</cp:coreProperties>
</file>